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3256" windowHeight="12588"/>
  </bookViews>
  <sheets>
    <sheet name="Wage Rate Scale 2019-2020" sheetId="4" r:id="rId1"/>
    <sheet name="LFE Employee List" sheetId="6" r:id="rId2"/>
    <sheet name="Job Info Sample" sheetId="7" r:id="rId3"/>
    <sheet name="Job Info Template" sheetId="11" r:id="rId4"/>
  </sheets>
  <calcPr calcId="125725"/>
</workbook>
</file>

<file path=xl/calcChain.xml><?xml version="1.0" encoding="utf-8"?>
<calcChain xmlns="http://schemas.openxmlformats.org/spreadsheetml/2006/main">
  <c r="I10" i="6"/>
  <c r="J10"/>
  <c r="I11"/>
  <c r="J11"/>
  <c r="I12"/>
  <c r="J12"/>
  <c r="I13"/>
  <c r="J13"/>
  <c r="I14"/>
  <c r="J14"/>
  <c r="I15"/>
  <c r="J15"/>
  <c r="I16"/>
  <c r="J16"/>
  <c r="F10"/>
  <c r="F11"/>
  <c r="F12"/>
  <c r="F13"/>
  <c r="F14"/>
  <c r="F15"/>
  <c r="F16"/>
  <c r="F17"/>
  <c r="J5"/>
  <c r="J6"/>
  <c r="J7"/>
  <c r="J8"/>
  <c r="J9"/>
  <c r="J18"/>
  <c r="J19"/>
  <c r="J20"/>
  <c r="J21"/>
  <c r="J22"/>
  <c r="J23"/>
  <c r="J24"/>
  <c r="J4"/>
  <c r="I5"/>
  <c r="I7"/>
  <c r="I8"/>
  <c r="I9"/>
  <c r="I17"/>
  <c r="J17" s="1"/>
  <c r="I18"/>
  <c r="I19"/>
  <c r="I20"/>
  <c r="I21"/>
  <c r="I22"/>
  <c r="I23"/>
  <c r="I24"/>
  <c r="I4"/>
  <c r="F5"/>
  <c r="F6"/>
  <c r="I6" s="1"/>
  <c r="F7"/>
  <c r="F8"/>
  <c r="F9"/>
  <c r="F18"/>
  <c r="F19"/>
  <c r="F20"/>
  <c r="F21"/>
  <c r="F22"/>
  <c r="F23"/>
  <c r="F24"/>
  <c r="F4"/>
  <c r="C7" i="4"/>
  <c r="C9"/>
  <c r="C11"/>
  <c r="B17"/>
  <c r="B29"/>
  <c r="B16" l="1"/>
  <c r="B15" s="1"/>
  <c r="B28"/>
  <c r="B27" s="1"/>
  <c r="C27" s="1"/>
  <c r="D27" s="1"/>
  <c r="E27" s="1"/>
  <c r="F27" s="1"/>
  <c r="G27" s="1"/>
  <c r="H27" s="1"/>
  <c r="I27" s="1"/>
  <c r="J27" s="1"/>
  <c r="K27" s="1"/>
  <c r="L27" s="1"/>
  <c r="M27" s="1"/>
  <c r="N27" s="1"/>
  <c r="O27" s="1"/>
  <c r="P27" s="1"/>
  <c r="Q27" s="1"/>
  <c r="R27" s="1"/>
  <c r="S27" s="1"/>
  <c r="T27" s="1"/>
  <c r="U27" s="1"/>
  <c r="B23"/>
  <c r="B22" s="1"/>
  <c r="B21" s="1"/>
  <c r="C29"/>
  <c r="D29" s="1"/>
  <c r="E29" s="1"/>
  <c r="F29" s="1"/>
  <c r="G29" s="1"/>
  <c r="H29" s="1"/>
  <c r="I29" s="1"/>
  <c r="J29" s="1"/>
  <c r="K29" s="1"/>
  <c r="L29" s="1"/>
  <c r="M29" s="1"/>
  <c r="N29" s="1"/>
  <c r="O29" s="1"/>
  <c r="P29" s="1"/>
  <c r="Q29" s="1"/>
  <c r="R29" s="1"/>
  <c r="S29" s="1"/>
  <c r="T29" s="1"/>
  <c r="U29" s="1"/>
  <c r="C17"/>
  <c r="D17" s="1"/>
  <c r="E17" s="1"/>
  <c r="F17" s="1"/>
  <c r="G17" s="1"/>
  <c r="H17" s="1"/>
  <c r="I17" s="1"/>
  <c r="J17" s="1"/>
  <c r="K17" s="1"/>
  <c r="L17" s="1"/>
  <c r="M17" s="1"/>
  <c r="N17" s="1"/>
  <c r="O17" s="1"/>
  <c r="P17" s="1"/>
  <c r="Q17" s="1"/>
  <c r="R17" s="1"/>
  <c r="S17" s="1"/>
  <c r="T17" s="1"/>
  <c r="U17" s="1"/>
  <c r="C16"/>
  <c r="D16" s="1"/>
  <c r="E16" s="1"/>
  <c r="F16" s="1"/>
  <c r="G16" s="1"/>
  <c r="H16" s="1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C15"/>
  <c r="D15" s="1"/>
  <c r="E15" s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C23" l="1"/>
  <c r="D23" s="1"/>
  <c r="E23" s="1"/>
  <c r="F23" s="1"/>
  <c r="G23" s="1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C22"/>
  <c r="D22" s="1"/>
  <c r="E22" s="1"/>
  <c r="F22" s="1"/>
  <c r="G22" s="1"/>
  <c r="H22" s="1"/>
  <c r="I22" s="1"/>
  <c r="J22" s="1"/>
  <c r="K22" s="1"/>
  <c r="L22" s="1"/>
  <c r="M22" s="1"/>
  <c r="N22" s="1"/>
  <c r="O22" s="1"/>
  <c r="P22" s="1"/>
  <c r="Q22" s="1"/>
  <c r="R22" s="1"/>
  <c r="S22" s="1"/>
  <c r="T22" s="1"/>
  <c r="U22" s="1"/>
  <c r="C28"/>
  <c r="C21"/>
  <c r="D21" s="1"/>
  <c r="E21" s="1"/>
  <c r="F21" s="1"/>
  <c r="G21" s="1"/>
  <c r="H21" s="1"/>
  <c r="I21" s="1"/>
  <c r="J21" s="1"/>
  <c r="K21" s="1"/>
  <c r="L21" s="1"/>
  <c r="M21" s="1"/>
  <c r="N21" s="1"/>
  <c r="O21" s="1"/>
  <c r="P21" s="1"/>
  <c r="Q21" s="1"/>
  <c r="R21" s="1"/>
  <c r="S21" s="1"/>
  <c r="T21" s="1"/>
  <c r="U21" s="1"/>
  <c r="D28" l="1"/>
  <c r="E28" s="1"/>
  <c r="F28" s="1"/>
  <c r="G28" s="1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</calcChain>
</file>

<file path=xl/sharedStrings.xml><?xml version="1.0" encoding="utf-8"?>
<sst xmlns="http://schemas.openxmlformats.org/spreadsheetml/2006/main" count="163" uniqueCount="79">
  <si>
    <t>Professional Rate</t>
  </si>
  <si>
    <t>Standard Rate</t>
  </si>
  <si>
    <t>Skill Rate</t>
  </si>
  <si>
    <t>Base Rate (Year 1)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</si>
  <si>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</si>
  <si>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</si>
  <si>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</si>
  <si>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</si>
  <si>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</si>
  <si>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</si>
  <si>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</si>
  <si>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</si>
  <si>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</si>
  <si>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</si>
  <si>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</si>
  <si>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</si>
  <si>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</si>
  <si>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</si>
  <si>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</si>
  <si>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</si>
  <si>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</si>
  <si>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</si>
  <si>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</si>
  <si>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Incremental Increase Rate</t>
  </si>
  <si>
    <t>Salaried</t>
  </si>
  <si>
    <t>Level 3</t>
  </si>
  <si>
    <t>Level 2</t>
  </si>
  <si>
    <t>Level 1</t>
  </si>
  <si>
    <t>&lt;-----Enter the Minimum Wage Amount Here</t>
  </si>
  <si>
    <t>Sublevel Percentage Increase</t>
  </si>
  <si>
    <t>Increase above Minimum wage</t>
  </si>
  <si>
    <t>Level 2 Percentage Increase</t>
  </si>
  <si>
    <t>&lt;-----Enter the Desired Incremental Increase Rate Here</t>
  </si>
  <si>
    <r>
      <t xml:space="preserve">&lt;-----Enter the Percent Desired. </t>
    </r>
    <r>
      <rPr>
        <i/>
        <sz val="13"/>
        <color rgb="FFC00000"/>
        <rFont val="Calibri"/>
        <family val="2"/>
        <scheme val="minor"/>
      </rPr>
      <t>(How much higher than minimum wage do you want your Level 1 skill rate to be?)</t>
    </r>
  </si>
  <si>
    <r>
      <t>&lt;-----Enter the Percent Desired.</t>
    </r>
    <r>
      <rPr>
        <i/>
        <sz val="13"/>
        <color rgb="FFC00000"/>
        <rFont val="Calibri"/>
        <family val="2"/>
        <scheme val="minor"/>
      </rPr>
      <t xml:space="preserve"> (How much higher than the skill rate do you want your standard rate to be?)</t>
    </r>
  </si>
  <si>
    <r>
      <t xml:space="preserve">&lt;-----Enter the Percent Desired. </t>
    </r>
    <r>
      <rPr>
        <i/>
        <sz val="13"/>
        <color rgb="FFC00000"/>
        <rFont val="Calibri"/>
        <family val="2"/>
        <scheme val="minor"/>
      </rPr>
      <t>(How much higher than Level 1 do you want Level 2 to be?)</t>
    </r>
  </si>
  <si>
    <t>Level 3 Skill Rate</t>
  </si>
  <si>
    <t>&lt;-----Enter the Wage Rate Desired for Level 3 Skill Rate Employees</t>
  </si>
  <si>
    <t>LFE Wage Rate Scale</t>
  </si>
  <si>
    <t>2019-2020 School Year</t>
  </si>
  <si>
    <t>2019 Minimum Wage</t>
  </si>
  <si>
    <t>Locally Funded Employee List</t>
  </si>
  <si>
    <t>Job Position</t>
  </si>
  <si>
    <t>Employee Name</t>
  </si>
  <si>
    <t>Hourly Rate</t>
  </si>
  <si>
    <t>Hours/wk</t>
  </si>
  <si>
    <t>Weeks/yr</t>
  </si>
  <si>
    <t>Total Annual Pay</t>
  </si>
  <si>
    <t>Healthcare</t>
  </si>
  <si>
    <t>Extra for Benefits (20% Standard)</t>
  </si>
  <si>
    <t>Total Pay + Benefits</t>
  </si>
  <si>
    <t>Admin Assistant</t>
  </si>
  <si>
    <t>Employee #1</t>
  </si>
  <si>
    <t>Employee #2</t>
  </si>
  <si>
    <t>After Care Director</t>
  </si>
  <si>
    <t>Employee #3</t>
  </si>
  <si>
    <t>Music Teacher</t>
  </si>
  <si>
    <t>Total LFE Budget</t>
  </si>
  <si>
    <t>Current Employee</t>
  </si>
  <si>
    <t>Current Wage Rate</t>
  </si>
  <si>
    <t>Current Hours/wk</t>
  </si>
  <si>
    <t>Current Annual Total</t>
  </si>
  <si>
    <t>(Not Rounded)</t>
  </si>
  <si>
    <t>Full Time/Part Time Status</t>
  </si>
  <si>
    <t>Low Hours Part-Time</t>
  </si>
  <si>
    <t>Market Wage Rate</t>
  </si>
  <si>
    <t>Maximum Hours/Wk</t>
  </si>
  <si>
    <t>Skills, Education, and Experience Required</t>
  </si>
  <si>
    <t>Desired Skills, Edu., &amp; Exp.</t>
  </si>
  <si>
    <t>Job Responsibilities</t>
  </si>
  <si>
    <t>Job Description</t>
  </si>
  <si>
    <t>Job Summary</t>
  </si>
  <si>
    <t>Skill Base Rate</t>
  </si>
  <si>
    <t>Professional Base Rate</t>
  </si>
  <si>
    <t xml:space="preserve">Rounded Budget Numbers </t>
  </si>
  <si>
    <t>(auto-calculated)</t>
  </si>
  <si>
    <t>Standard Base Rate</t>
  </si>
  <si>
    <t>Type Job Position Here</t>
  </si>
  <si>
    <t>Administrative Assistant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</si>
</sst>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4"/>
      <color rgb="FFC00000"/>
      <name val="Calibri"/>
      <family val="2"/>
      <scheme val="minor"/>
    </font>
    <font>
      <i/>
      <sz val="13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4" fontId="3" fillId="2" borderId="2" xfId="2" applyFont="1" applyFill="1" applyBorder="1"/>
    <xf numFmtId="44" fontId="3" fillId="2" borderId="3" xfId="2" applyFont="1" applyFill="1" applyBorder="1"/>
    <xf numFmtId="44" fontId="3" fillId="2" borderId="4" xfId="2" applyFont="1" applyFill="1" applyBorder="1"/>
    <xf numFmtId="0" fontId="0" fillId="0" borderId="0" xfId="0"/>
    <xf numFmtId="0" fontId="4" fillId="0" borderId="5" xfId="0" applyFont="1" applyBorder="1"/>
    <xf numFmtId="0" fontId="4" fillId="0" borderId="3" xfId="0" applyFont="1" applyBorder="1"/>
    <xf numFmtId="0" fontId="4" fillId="0" borderId="4" xfId="0" applyFont="1" applyBorder="1"/>
    <xf numFmtId="0" fontId="2" fillId="2" borderId="1" xfId="0" applyFont="1" applyFill="1" applyBorder="1" applyAlignment="1">
      <alignment wrapText="1"/>
    </xf>
    <xf numFmtId="164" fontId="3" fillId="0" borderId="0" xfId="1" applyNumberFormat="1" applyFont="1"/>
    <xf numFmtId="44" fontId="4" fillId="0" borderId="6" xfId="2" applyFont="1" applyFill="1" applyBorder="1"/>
    <xf numFmtId="0" fontId="9" fillId="0" borderId="0" xfId="0" applyFont="1"/>
    <xf numFmtId="9" fontId="3" fillId="0" borderId="0" xfId="0" applyNumberFormat="1" applyFont="1"/>
    <xf numFmtId="9" fontId="4" fillId="0" borderId="6" xfId="0" applyNumberFormat="1" applyFont="1" applyFill="1" applyBorder="1"/>
    <xf numFmtId="10" fontId="4" fillId="0" borderId="6" xfId="0" applyNumberFormat="1" applyFont="1" applyFill="1" applyBorder="1"/>
    <xf numFmtId="0" fontId="5" fillId="0" borderId="5" xfId="0" applyFont="1" applyBorder="1"/>
    <xf numFmtId="9" fontId="4" fillId="0" borderId="0" xfId="0" applyNumberFormat="1" applyFont="1" applyFill="1" applyBorder="1"/>
    <xf numFmtId="0" fontId="0" fillId="0" borderId="0" xfId="0"/>
    <xf numFmtId="0" fontId="11" fillId="0" borderId="0" xfId="0" applyFont="1"/>
    <xf numFmtId="44" fontId="0" fillId="0" borderId="0" xfId="2" applyFont="1"/>
    <xf numFmtId="0" fontId="3" fillId="0" borderId="9" xfId="0" applyFont="1" applyBorder="1"/>
    <xf numFmtId="44" fontId="3" fillId="0" borderId="9" xfId="2" applyFont="1" applyBorder="1"/>
    <xf numFmtId="0" fontId="3" fillId="0" borderId="11" xfId="0" applyFont="1" applyBorder="1"/>
    <xf numFmtId="44" fontId="3" fillId="0" borderId="11" xfId="2" applyFont="1" applyBorder="1"/>
    <xf numFmtId="0" fontId="3" fillId="0" borderId="14" xfId="0" applyFont="1" applyBorder="1"/>
    <xf numFmtId="44" fontId="3" fillId="0" borderId="14" xfId="2" applyFont="1" applyBorder="1"/>
    <xf numFmtId="0" fontId="3" fillId="0" borderId="0" xfId="0" applyFont="1"/>
    <xf numFmtId="165" fontId="3" fillId="2" borderId="11" xfId="2" applyNumberFormat="1" applyFont="1" applyFill="1" applyBorder="1"/>
    <xf numFmtId="165" fontId="3" fillId="2" borderId="14" xfId="2" applyNumberFormat="1" applyFont="1" applyFill="1" applyBorder="1"/>
    <xf numFmtId="165" fontId="3" fillId="2" borderId="12" xfId="2" applyNumberFormat="1" applyFont="1" applyFill="1" applyBorder="1"/>
    <xf numFmtId="165" fontId="3" fillId="2" borderId="15" xfId="2" applyNumberFormat="1" applyFont="1" applyFill="1" applyBorder="1"/>
    <xf numFmtId="0" fontId="12" fillId="4" borderId="0" xfId="0" applyFont="1" applyFill="1" applyAlignment="1">
      <alignment wrapText="1"/>
    </xf>
    <xf numFmtId="0" fontId="13" fillId="0" borderId="0" xfId="0" applyFont="1"/>
    <xf numFmtId="0" fontId="4" fillId="0" borderId="0" xfId="0" applyFont="1"/>
    <xf numFmtId="165" fontId="13" fillId="0" borderId="0" xfId="0" applyNumberFormat="1" applyFont="1"/>
    <xf numFmtId="0" fontId="3" fillId="0" borderId="20" xfId="0" applyFont="1" applyBorder="1"/>
    <xf numFmtId="165" fontId="3" fillId="2" borderId="20" xfId="2" applyNumberFormat="1" applyFont="1" applyFill="1" applyBorder="1"/>
    <xf numFmtId="165" fontId="3" fillId="2" borderId="21" xfId="2" applyNumberFormat="1" applyFont="1" applyFill="1" applyBorder="1"/>
    <xf numFmtId="0" fontId="2" fillId="0" borderId="8" xfId="0" applyFont="1" applyBorder="1"/>
    <xf numFmtId="0" fontId="2" fillId="0" borderId="10" xfId="0" applyFont="1" applyBorder="1"/>
    <xf numFmtId="0" fontId="2" fillId="0" borderId="10" xfId="0" applyFont="1" applyFill="1" applyBorder="1"/>
    <xf numFmtId="0" fontId="2" fillId="0" borderId="13" xfId="0" applyFont="1" applyFill="1" applyBorder="1"/>
    <xf numFmtId="0" fontId="14" fillId="0" borderId="0" xfId="0" applyFont="1"/>
    <xf numFmtId="0" fontId="0" fillId="0" borderId="0" xfId="0"/>
    <xf numFmtId="0" fontId="13" fillId="3" borderId="7" xfId="0" applyFont="1" applyFill="1" applyBorder="1"/>
    <xf numFmtId="44" fontId="3" fillId="0" borderId="7" xfId="2" applyFont="1" applyBorder="1"/>
    <xf numFmtId="44" fontId="3" fillId="0" borderId="0" xfId="2" applyFont="1" applyBorder="1"/>
    <xf numFmtId="166" fontId="3" fillId="0" borderId="7" xfId="1" applyNumberFormat="1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0" xfId="0" applyFont="1" applyBorder="1" applyAlignment="1">
      <alignment horizontal="center"/>
    </xf>
    <xf numFmtId="166" fontId="3" fillId="0" borderId="0" xfId="1" applyNumberFormat="1" applyFont="1" applyBorder="1"/>
    <xf numFmtId="0" fontId="13" fillId="3" borderId="7" xfId="0" applyFont="1" applyFill="1" applyBorder="1" applyAlignment="1">
      <alignment wrapText="1"/>
    </xf>
    <xf numFmtId="44" fontId="15" fillId="0" borderId="0" xfId="2" applyFont="1" applyBorder="1"/>
    <xf numFmtId="44" fontId="16" fillId="0" borderId="0" xfId="2" applyFont="1" applyBorder="1"/>
    <xf numFmtId="0" fontId="0" fillId="0" borderId="0" xfId="0"/>
    <xf numFmtId="0" fontId="3" fillId="0" borderId="11" xfId="0" applyFont="1" applyBorder="1"/>
    <xf numFmtId="44" fontId="3" fillId="0" borderId="11" xfId="2" applyFont="1" applyBorder="1"/>
    <xf numFmtId="165" fontId="3" fillId="2" borderId="11" xfId="2" applyNumberFormat="1" applyFont="1" applyFill="1" applyBorder="1"/>
    <xf numFmtId="165" fontId="3" fillId="2" borderId="12" xfId="2" applyNumberFormat="1" applyFont="1" applyFill="1" applyBorder="1"/>
    <xf numFmtId="0" fontId="13" fillId="3" borderId="7" xfId="0" applyFont="1" applyFill="1" applyBorder="1"/>
    <xf numFmtId="44" fontId="3" fillId="0" borderId="7" xfId="2" applyFont="1" applyBorder="1"/>
    <xf numFmtId="44" fontId="3" fillId="0" borderId="0" xfId="2" applyFont="1" applyBorder="1"/>
    <xf numFmtId="166" fontId="3" fillId="0" borderId="7" xfId="1" applyNumberFormat="1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0" xfId="0" applyFont="1" applyBorder="1" applyAlignment="1">
      <alignment horizontal="center"/>
    </xf>
    <xf numFmtId="166" fontId="3" fillId="0" borderId="0" xfId="1" applyNumberFormat="1" applyFont="1" applyBorder="1"/>
    <xf numFmtId="0" fontId="13" fillId="3" borderId="7" xfId="0" applyFont="1" applyFill="1" applyBorder="1" applyAlignment="1">
      <alignment wrapText="1"/>
    </xf>
    <xf numFmtId="0" fontId="2" fillId="0" borderId="10" xfId="0" applyFont="1" applyFill="1" applyBorder="1"/>
    <xf numFmtId="0" fontId="14" fillId="0" borderId="0" xfId="0" applyFont="1"/>
    <xf numFmtId="44" fontId="15" fillId="0" borderId="0" xfId="2" applyFont="1" applyBorder="1"/>
    <xf numFmtId="0" fontId="3" fillId="0" borderId="16" xfId="0" applyFont="1" applyBorder="1" applyAlignment="1">
      <alignment horizontal="right"/>
    </xf>
    <xf numFmtId="44" fontId="16" fillId="0" borderId="0" xfId="2" applyFont="1" applyBorder="1"/>
    <xf numFmtId="165" fontId="3" fillId="5" borderId="21" xfId="2" applyNumberFormat="1" applyFont="1" applyFill="1" applyBorder="1"/>
    <xf numFmtId="165" fontId="3" fillId="5" borderId="12" xfId="2" applyNumberFormat="1" applyFont="1" applyFill="1" applyBorder="1"/>
    <xf numFmtId="165" fontId="3" fillId="5" borderId="15" xfId="2" applyNumberFormat="1" applyFont="1" applyFill="1" applyBorder="1"/>
    <xf numFmtId="9" fontId="3" fillId="2" borderId="20" xfId="0" applyNumberFormat="1" applyFont="1" applyFill="1" applyBorder="1"/>
    <xf numFmtId="9" fontId="3" fillId="2" borderId="11" xfId="0" applyNumberFormat="1" applyFont="1" applyFill="1" applyBorder="1"/>
    <xf numFmtId="9" fontId="3" fillId="2" borderId="14" xfId="0" applyNumberFormat="1" applyFont="1" applyFill="1" applyBorder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44" fontId="3" fillId="0" borderId="7" xfId="2" applyFont="1" applyFill="1" applyBorder="1"/>
    <xf numFmtId="166" fontId="3" fillId="0" borderId="16" xfId="1" applyNumberFormat="1" applyFont="1" applyFill="1" applyBorder="1"/>
    <xf numFmtId="0" fontId="2" fillId="2" borderId="1" xfId="0" applyFont="1" applyFill="1" applyBorder="1"/>
    <xf numFmtId="44" fontId="3" fillId="2" borderId="5" xfId="0" applyNumberFormat="1" applyFont="1" applyFill="1" applyBorder="1"/>
    <xf numFmtId="44" fontId="3" fillId="2" borderId="3" xfId="0" applyNumberFormat="1" applyFont="1" applyFill="1" applyBorder="1"/>
    <xf numFmtId="44" fontId="3" fillId="2" borderId="4" xfId="0" applyNumberFormat="1" applyFont="1" applyFill="1" applyBorder="1"/>
    <xf numFmtId="0" fontId="2" fillId="5" borderId="1" xfId="0" applyFont="1" applyFill="1" applyBorder="1"/>
    <xf numFmtId="44" fontId="3" fillId="5" borderId="5" xfId="0" applyNumberFormat="1" applyFont="1" applyFill="1" applyBorder="1"/>
    <xf numFmtId="44" fontId="3" fillId="5" borderId="3" xfId="0" applyNumberFormat="1" applyFont="1" applyFill="1" applyBorder="1"/>
    <xf numFmtId="44" fontId="3" fillId="5" borderId="4" xfId="0" applyNumberFormat="1" applyFont="1" applyFill="1" applyBorder="1"/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9DA4BF"/>
      <color rgb="FF727CA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="115" zoomScaleNormal="115" workbookViewId="0"/>
  </sheetViews>
  <sheetFormatPr defaultColWidth="9.109375" defaultRowHeight="14.4"/>
  <cols>
    <col min="1" max="1" width="38.5546875" style="9" customWidth="1"/>
    <col min="2" max="2" width="12.88671875" style="9" customWidth="1"/>
    <col min="3" max="3" width="11.5546875" style="9" bestFit="1" customWidth="1"/>
    <col min="4" max="16384" width="9.109375" style="9"/>
  </cols>
  <sheetData>
    <row r="1" spans="1:21" ht="31.2">
      <c r="A1" s="5" t="s">
        <v>38</v>
      </c>
    </row>
    <row r="2" spans="1:21" ht="25.8">
      <c r="A2" s="4" t="s">
        <v>39</v>
      </c>
    </row>
    <row r="3" spans="1:21" ht="15" thickBot="1"/>
    <row r="4" spans="1:21" ht="21.6" thickBot="1">
      <c r="A4" s="20" t="s">
        <v>40</v>
      </c>
      <c r="C4" s="15">
        <v>8.4600000000000009</v>
      </c>
      <c r="D4" s="16" t="s">
        <v>28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6" thickBot="1">
      <c r="A5" s="2" t="s">
        <v>23</v>
      </c>
      <c r="B5" s="1"/>
      <c r="C5" s="19">
        <v>1.4E-2</v>
      </c>
      <c r="D5" s="16" t="s">
        <v>32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6" thickBot="1">
      <c r="A6" s="20" t="s">
        <v>30</v>
      </c>
      <c r="C6" s="18">
        <v>0.15</v>
      </c>
      <c r="D6" s="16" t="s">
        <v>33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6.2" hidden="1" thickBot="1">
      <c r="C7" s="17">
        <f>C6+100%</f>
        <v>1.1499999999999999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1.6" thickBot="1">
      <c r="A8" s="2" t="s">
        <v>29</v>
      </c>
      <c r="B8" s="1"/>
      <c r="C8" s="18">
        <v>0.15</v>
      </c>
      <c r="D8" s="16" t="s">
        <v>34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1.6" hidden="1" thickBot="1">
      <c r="A9" s="2"/>
      <c r="B9" s="1"/>
      <c r="C9" s="21">
        <f>C8+100%</f>
        <v>1.1499999999999999</v>
      </c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1.6" thickBot="1">
      <c r="A10" s="2" t="s">
        <v>31</v>
      </c>
      <c r="B10" s="1"/>
      <c r="C10" s="18">
        <v>0.2</v>
      </c>
      <c r="D10" s="16" t="s">
        <v>35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1" hidden="1">
      <c r="A11" s="2"/>
      <c r="B11" s="1"/>
      <c r="C11" s="21">
        <f>C10+100%</f>
        <v>1.2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6" thickBot="1">
      <c r="A12" s="2" t="s">
        <v>36</v>
      </c>
      <c r="B12" s="1"/>
      <c r="C12" s="15">
        <v>21</v>
      </c>
      <c r="D12" s="16" t="s">
        <v>37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6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3">
      <c r="A14" s="3" t="s">
        <v>25</v>
      </c>
      <c r="B14" s="13" t="s">
        <v>3</v>
      </c>
      <c r="C14" s="96" t="s">
        <v>4</v>
      </c>
      <c r="D14" s="92" t="s">
        <v>5</v>
      </c>
      <c r="E14" s="96" t="s">
        <v>6</v>
      </c>
      <c r="F14" s="92" t="s">
        <v>7</v>
      </c>
      <c r="G14" s="96" t="s">
        <v>8</v>
      </c>
      <c r="H14" s="92" t="s">
        <v>9</v>
      </c>
      <c r="I14" s="96" t="s">
        <v>10</v>
      </c>
      <c r="J14" s="92" t="s">
        <v>11</v>
      </c>
      <c r="K14" s="96" t="s">
        <v>12</v>
      </c>
      <c r="L14" s="92" t="s">
        <v>13</v>
      </c>
      <c r="M14" s="96" t="s">
        <v>14</v>
      </c>
      <c r="N14" s="92" t="s">
        <v>15</v>
      </c>
      <c r="O14" s="96" t="s">
        <v>16</v>
      </c>
      <c r="P14" s="92" t="s">
        <v>17</v>
      </c>
      <c r="Q14" s="96" t="s">
        <v>18</v>
      </c>
      <c r="R14" s="92" t="s">
        <v>19</v>
      </c>
      <c r="S14" s="96" t="s">
        <v>20</v>
      </c>
      <c r="T14" s="92" t="s">
        <v>21</v>
      </c>
      <c r="U14" s="96" t="s">
        <v>22</v>
      </c>
    </row>
    <row r="15" spans="1:21" ht="18">
      <c r="A15" s="10" t="s">
        <v>0</v>
      </c>
      <c r="B15" s="6">
        <f>B16*C9</f>
        <v>27.772499999999997</v>
      </c>
      <c r="C15" s="97">
        <f>B15*($C$5+100%)</f>
        <v>28.161314999999998</v>
      </c>
      <c r="D15" s="93">
        <f t="shared" ref="D15:U17" si="0">C15*($C$5+100%)</f>
        <v>28.555573409999997</v>
      </c>
      <c r="E15" s="97">
        <f t="shared" si="0"/>
        <v>28.955351437739999</v>
      </c>
      <c r="F15" s="93">
        <f t="shared" si="0"/>
        <v>29.360726357868359</v>
      </c>
      <c r="G15" s="97">
        <f t="shared" si="0"/>
        <v>29.771776526878515</v>
      </c>
      <c r="H15" s="93">
        <f t="shared" si="0"/>
        <v>30.188581398254815</v>
      </c>
      <c r="I15" s="97">
        <f t="shared" si="0"/>
        <v>30.611221537830382</v>
      </c>
      <c r="J15" s="93">
        <f t="shared" si="0"/>
        <v>31.039778639360009</v>
      </c>
      <c r="K15" s="97">
        <f t="shared" si="0"/>
        <v>31.474335540311049</v>
      </c>
      <c r="L15" s="93">
        <f t="shared" si="0"/>
        <v>31.914976237875404</v>
      </c>
      <c r="M15" s="97">
        <f t="shared" si="0"/>
        <v>32.361785905205657</v>
      </c>
      <c r="N15" s="93">
        <f t="shared" si="0"/>
        <v>32.814850907878537</v>
      </c>
      <c r="O15" s="97">
        <f t="shared" si="0"/>
        <v>33.274258820588834</v>
      </c>
      <c r="P15" s="93">
        <f t="shared" si="0"/>
        <v>33.740098444077077</v>
      </c>
      <c r="Q15" s="97">
        <f t="shared" si="0"/>
        <v>34.212459822294157</v>
      </c>
      <c r="R15" s="93">
        <f t="shared" si="0"/>
        <v>34.691434259806279</v>
      </c>
      <c r="S15" s="97">
        <f t="shared" si="0"/>
        <v>35.17711433944357</v>
      </c>
      <c r="T15" s="93">
        <f t="shared" si="0"/>
        <v>35.669593940195782</v>
      </c>
      <c r="U15" s="97">
        <f t="shared" si="0"/>
        <v>36.168968255358521</v>
      </c>
    </row>
    <row r="16" spans="1:21" ht="18">
      <c r="A16" s="11" t="s">
        <v>1</v>
      </c>
      <c r="B16" s="7">
        <f>B17*C9</f>
        <v>24.15</v>
      </c>
      <c r="C16" s="98">
        <f t="shared" ref="C16:R17" si="1">B16*($C$5+100%)</f>
        <v>24.488099999999999</v>
      </c>
      <c r="D16" s="94">
        <f t="shared" si="1"/>
        <v>24.830933399999999</v>
      </c>
      <c r="E16" s="98">
        <f t="shared" si="1"/>
        <v>25.1785664676</v>
      </c>
      <c r="F16" s="94">
        <f t="shared" si="1"/>
        <v>25.5310663981464</v>
      </c>
      <c r="G16" s="98">
        <f t="shared" si="1"/>
        <v>25.888501327720451</v>
      </c>
      <c r="H16" s="94">
        <f t="shared" si="1"/>
        <v>26.250940346308539</v>
      </c>
      <c r="I16" s="98">
        <f t="shared" si="1"/>
        <v>26.618453511156858</v>
      </c>
      <c r="J16" s="94">
        <f t="shared" si="1"/>
        <v>26.991111860313055</v>
      </c>
      <c r="K16" s="98">
        <f t="shared" si="1"/>
        <v>27.368987426357439</v>
      </c>
      <c r="L16" s="94">
        <f t="shared" si="1"/>
        <v>27.752153250326444</v>
      </c>
      <c r="M16" s="98">
        <f t="shared" si="1"/>
        <v>28.140683395831015</v>
      </c>
      <c r="N16" s="94">
        <f t="shared" si="1"/>
        <v>28.53465296337265</v>
      </c>
      <c r="O16" s="98">
        <f t="shared" si="1"/>
        <v>28.934138104859869</v>
      </c>
      <c r="P16" s="94">
        <f t="shared" si="1"/>
        <v>29.339216038327908</v>
      </c>
      <c r="Q16" s="98">
        <f t="shared" si="1"/>
        <v>29.749965062864501</v>
      </c>
      <c r="R16" s="94">
        <f t="shared" si="1"/>
        <v>30.166464573744605</v>
      </c>
      <c r="S16" s="98">
        <f t="shared" si="0"/>
        <v>30.588795077777029</v>
      </c>
      <c r="T16" s="94">
        <f t="shared" si="0"/>
        <v>31.017038208865909</v>
      </c>
      <c r="U16" s="98">
        <f t="shared" si="0"/>
        <v>31.451276743790032</v>
      </c>
    </row>
    <row r="17" spans="1:21" ht="18">
      <c r="A17" s="12" t="s">
        <v>2</v>
      </c>
      <c r="B17" s="8">
        <f>C12</f>
        <v>21</v>
      </c>
      <c r="C17" s="99">
        <f t="shared" si="1"/>
        <v>21.294</v>
      </c>
      <c r="D17" s="95">
        <f t="shared" si="0"/>
        <v>21.592116000000001</v>
      </c>
      <c r="E17" s="99">
        <f t="shared" si="0"/>
        <v>21.894405624000001</v>
      </c>
      <c r="F17" s="95">
        <f t="shared" si="0"/>
        <v>22.200927302736002</v>
      </c>
      <c r="G17" s="99">
        <f t="shared" si="0"/>
        <v>22.511740284974305</v>
      </c>
      <c r="H17" s="95">
        <f t="shared" si="0"/>
        <v>22.826904648963946</v>
      </c>
      <c r="I17" s="99">
        <f t="shared" si="0"/>
        <v>23.146481314049442</v>
      </c>
      <c r="J17" s="95">
        <f t="shared" si="0"/>
        <v>23.470532052446135</v>
      </c>
      <c r="K17" s="99">
        <f t="shared" si="0"/>
        <v>23.799119501180382</v>
      </c>
      <c r="L17" s="95">
        <f t="shared" si="0"/>
        <v>24.132307174196907</v>
      </c>
      <c r="M17" s="99">
        <f t="shared" si="0"/>
        <v>24.470159474635665</v>
      </c>
      <c r="N17" s="95">
        <f t="shared" si="0"/>
        <v>24.812741707280566</v>
      </c>
      <c r="O17" s="99">
        <f t="shared" si="0"/>
        <v>25.160120091182495</v>
      </c>
      <c r="P17" s="95">
        <f t="shared" si="0"/>
        <v>25.512361772459052</v>
      </c>
      <c r="Q17" s="99">
        <f t="shared" si="0"/>
        <v>25.869534837273477</v>
      </c>
      <c r="R17" s="95">
        <f t="shared" si="0"/>
        <v>26.231708324995306</v>
      </c>
      <c r="S17" s="99">
        <f t="shared" si="0"/>
        <v>26.598952241545241</v>
      </c>
      <c r="T17" s="95">
        <f t="shared" si="0"/>
        <v>26.971337572926874</v>
      </c>
      <c r="U17" s="99">
        <f t="shared" si="0"/>
        <v>27.348936298947851</v>
      </c>
    </row>
    <row r="18" spans="1:21" ht="15.6"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6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3">
      <c r="A20" s="3" t="s">
        <v>26</v>
      </c>
      <c r="B20" s="13" t="s">
        <v>3</v>
      </c>
      <c r="C20" s="96" t="s">
        <v>4</v>
      </c>
      <c r="D20" s="92" t="s">
        <v>5</v>
      </c>
      <c r="E20" s="96" t="s">
        <v>6</v>
      </c>
      <c r="F20" s="92" t="s">
        <v>7</v>
      </c>
      <c r="G20" s="96" t="s">
        <v>8</v>
      </c>
      <c r="H20" s="92" t="s">
        <v>9</v>
      </c>
      <c r="I20" s="96" t="s">
        <v>10</v>
      </c>
      <c r="J20" s="92" t="s">
        <v>11</v>
      </c>
      <c r="K20" s="96" t="s">
        <v>12</v>
      </c>
      <c r="L20" s="92" t="s">
        <v>13</v>
      </c>
      <c r="M20" s="96" t="s">
        <v>14</v>
      </c>
      <c r="N20" s="92" t="s">
        <v>15</v>
      </c>
      <c r="O20" s="96" t="s">
        <v>16</v>
      </c>
      <c r="P20" s="92" t="s">
        <v>17</v>
      </c>
      <c r="Q20" s="96" t="s">
        <v>18</v>
      </c>
      <c r="R20" s="92" t="s">
        <v>19</v>
      </c>
      <c r="S20" s="96" t="s">
        <v>20</v>
      </c>
      <c r="T20" s="92" t="s">
        <v>21</v>
      </c>
      <c r="U20" s="96" t="s">
        <v>22</v>
      </c>
    </row>
    <row r="21" spans="1:21" ht="18">
      <c r="A21" s="10" t="s">
        <v>0</v>
      </c>
      <c r="B21" s="6">
        <f>B22*C9</f>
        <v>15.439923</v>
      </c>
      <c r="C21" s="97">
        <f>B21*($C$5+100%)</f>
        <v>15.656081922</v>
      </c>
      <c r="D21" s="93">
        <f t="shared" ref="D21:U21" si="2">C21*($C$5+100%)</f>
        <v>15.875267068908</v>
      </c>
      <c r="E21" s="97">
        <f t="shared" si="2"/>
        <v>16.097520807872712</v>
      </c>
      <c r="F21" s="93">
        <f t="shared" si="2"/>
        <v>16.322886099182931</v>
      </c>
      <c r="G21" s="97">
        <f t="shared" si="2"/>
        <v>16.551406504571492</v>
      </c>
      <c r="H21" s="93">
        <f t="shared" si="2"/>
        <v>16.783126195635493</v>
      </c>
      <c r="I21" s="97">
        <f t="shared" si="2"/>
        <v>17.01808996237439</v>
      </c>
      <c r="J21" s="93">
        <f t="shared" si="2"/>
        <v>17.256343221847633</v>
      </c>
      <c r="K21" s="97">
        <f t="shared" si="2"/>
        <v>17.497932026953499</v>
      </c>
      <c r="L21" s="93">
        <f t="shared" si="2"/>
        <v>17.742903075330847</v>
      </c>
      <c r="M21" s="97">
        <f t="shared" si="2"/>
        <v>17.991303718385481</v>
      </c>
      <c r="N21" s="93">
        <f t="shared" si="2"/>
        <v>18.24318197044288</v>
      </c>
      <c r="O21" s="97">
        <f t="shared" si="2"/>
        <v>18.498586518029079</v>
      </c>
      <c r="P21" s="93">
        <f t="shared" si="2"/>
        <v>18.757566729281486</v>
      </c>
      <c r="Q21" s="97">
        <f t="shared" si="2"/>
        <v>19.020172663491426</v>
      </c>
      <c r="R21" s="93">
        <f t="shared" si="2"/>
        <v>19.286455080780307</v>
      </c>
      <c r="S21" s="97">
        <f t="shared" si="2"/>
        <v>19.556465451911233</v>
      </c>
      <c r="T21" s="93">
        <f t="shared" si="2"/>
        <v>19.830255968237992</v>
      </c>
      <c r="U21" s="97">
        <f t="shared" si="2"/>
        <v>20.107879551793324</v>
      </c>
    </row>
    <row r="22" spans="1:21" ht="18">
      <c r="A22" s="11" t="s">
        <v>1</v>
      </c>
      <c r="B22" s="7">
        <f>B23*C9</f>
        <v>13.426020000000001</v>
      </c>
      <c r="C22" s="98">
        <f t="shared" ref="C22:U23" si="3">B22*($C$5+100%)</f>
        <v>13.613984280000002</v>
      </c>
      <c r="D22" s="94">
        <f t="shared" si="3"/>
        <v>13.804580059920003</v>
      </c>
      <c r="E22" s="98">
        <f t="shared" si="3"/>
        <v>13.997844180758882</v>
      </c>
      <c r="F22" s="94">
        <f t="shared" si="3"/>
        <v>14.193813999289507</v>
      </c>
      <c r="G22" s="98">
        <f t="shared" si="3"/>
        <v>14.39252739527956</v>
      </c>
      <c r="H22" s="94">
        <f t="shared" si="3"/>
        <v>14.594022778813473</v>
      </c>
      <c r="I22" s="98">
        <f t="shared" si="3"/>
        <v>14.798339097716863</v>
      </c>
      <c r="J22" s="94">
        <f t="shared" si="3"/>
        <v>15.005515845084899</v>
      </c>
      <c r="K22" s="98">
        <f t="shared" si="3"/>
        <v>15.215593066916087</v>
      </c>
      <c r="L22" s="94">
        <f t="shared" si="3"/>
        <v>15.428611369852913</v>
      </c>
      <c r="M22" s="98">
        <f t="shared" si="3"/>
        <v>15.644611929030853</v>
      </c>
      <c r="N22" s="94">
        <f t="shared" si="3"/>
        <v>15.863636496037286</v>
      </c>
      <c r="O22" s="98">
        <f t="shared" si="3"/>
        <v>16.085727406981807</v>
      </c>
      <c r="P22" s="94">
        <f t="shared" si="3"/>
        <v>16.310927590679551</v>
      </c>
      <c r="Q22" s="98">
        <f t="shared" si="3"/>
        <v>16.539280576949064</v>
      </c>
      <c r="R22" s="94">
        <f t="shared" si="3"/>
        <v>16.77083050502635</v>
      </c>
      <c r="S22" s="98">
        <f t="shared" si="3"/>
        <v>17.005622132096718</v>
      </c>
      <c r="T22" s="94">
        <f t="shared" si="3"/>
        <v>17.243700841946072</v>
      </c>
      <c r="U22" s="98">
        <f t="shared" si="3"/>
        <v>17.485112653733317</v>
      </c>
    </row>
    <row r="23" spans="1:21" ht="18">
      <c r="A23" s="12" t="s">
        <v>2</v>
      </c>
      <c r="B23" s="8">
        <f>B29*C11</f>
        <v>11.674800000000001</v>
      </c>
      <c r="C23" s="99">
        <f t="shared" si="3"/>
        <v>11.838247200000001</v>
      </c>
      <c r="D23" s="95">
        <f t="shared" si="3"/>
        <v>12.003982660800002</v>
      </c>
      <c r="E23" s="99">
        <f t="shared" si="3"/>
        <v>12.172038418051201</v>
      </c>
      <c r="F23" s="95">
        <f t="shared" si="3"/>
        <v>12.342446955903918</v>
      </c>
      <c r="G23" s="99">
        <f t="shared" si="3"/>
        <v>12.515241213286574</v>
      </c>
      <c r="H23" s="95">
        <f t="shared" si="3"/>
        <v>12.690454590272585</v>
      </c>
      <c r="I23" s="99">
        <f t="shared" si="3"/>
        <v>12.868120954536401</v>
      </c>
      <c r="J23" s="95">
        <f t="shared" si="3"/>
        <v>13.048274647899911</v>
      </c>
      <c r="K23" s="99">
        <f t="shared" si="3"/>
        <v>13.230950492970509</v>
      </c>
      <c r="L23" s="95">
        <f t="shared" si="3"/>
        <v>13.416183799872096</v>
      </c>
      <c r="M23" s="99">
        <f t="shared" si="3"/>
        <v>13.604010373070306</v>
      </c>
      <c r="N23" s="95">
        <f t="shared" si="3"/>
        <v>13.794466518293291</v>
      </c>
      <c r="O23" s="99">
        <f t="shared" si="3"/>
        <v>13.987589049549397</v>
      </c>
      <c r="P23" s="95">
        <f t="shared" si="3"/>
        <v>14.183415296243089</v>
      </c>
      <c r="Q23" s="99">
        <f t="shared" si="3"/>
        <v>14.381983110390491</v>
      </c>
      <c r="R23" s="95">
        <f t="shared" si="3"/>
        <v>14.583330873935958</v>
      </c>
      <c r="S23" s="99">
        <f t="shared" si="3"/>
        <v>14.787497506171063</v>
      </c>
      <c r="T23" s="95">
        <f t="shared" si="3"/>
        <v>14.994522471257458</v>
      </c>
      <c r="U23" s="99">
        <f t="shared" si="3"/>
        <v>15.204445785855063</v>
      </c>
    </row>
    <row r="24" spans="1:21" ht="15.6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6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33">
      <c r="A26" s="3" t="s">
        <v>27</v>
      </c>
      <c r="B26" s="13" t="s">
        <v>3</v>
      </c>
      <c r="C26" s="96" t="s">
        <v>4</v>
      </c>
      <c r="D26" s="92" t="s">
        <v>5</v>
      </c>
      <c r="E26" s="96" t="s">
        <v>6</v>
      </c>
      <c r="F26" s="92" t="s">
        <v>7</v>
      </c>
      <c r="G26" s="96" t="s">
        <v>8</v>
      </c>
      <c r="H26" s="92" t="s">
        <v>9</v>
      </c>
      <c r="I26" s="96" t="s">
        <v>10</v>
      </c>
      <c r="J26" s="92" t="s">
        <v>11</v>
      </c>
      <c r="K26" s="96" t="s">
        <v>12</v>
      </c>
      <c r="L26" s="92" t="s">
        <v>13</v>
      </c>
      <c r="M26" s="96" t="s">
        <v>14</v>
      </c>
      <c r="N26" s="92" t="s">
        <v>15</v>
      </c>
      <c r="O26" s="96" t="s">
        <v>16</v>
      </c>
      <c r="P26" s="92" t="s">
        <v>17</v>
      </c>
      <c r="Q26" s="96" t="s">
        <v>18</v>
      </c>
      <c r="R26" s="92" t="s">
        <v>19</v>
      </c>
      <c r="S26" s="96" t="s">
        <v>20</v>
      </c>
      <c r="T26" s="92" t="s">
        <v>21</v>
      </c>
      <c r="U26" s="96" t="s">
        <v>22</v>
      </c>
    </row>
    <row r="27" spans="1:21" ht="18">
      <c r="A27" s="10" t="s">
        <v>0</v>
      </c>
      <c r="B27" s="6">
        <f>B28*C9</f>
        <v>12.866602499999999</v>
      </c>
      <c r="C27" s="97">
        <f>B27*($C$5+100%)</f>
        <v>13.046734935</v>
      </c>
      <c r="D27" s="93">
        <f t="shared" ref="D27:U27" si="4">C27*($C$5+100%)</f>
        <v>13.229389224089999</v>
      </c>
      <c r="E27" s="97">
        <f t="shared" si="4"/>
        <v>13.414600673227259</v>
      </c>
      <c r="F27" s="93">
        <f t="shared" si="4"/>
        <v>13.602405082652441</v>
      </c>
      <c r="G27" s="97">
        <f t="shared" si="4"/>
        <v>13.792838753809574</v>
      </c>
      <c r="H27" s="93">
        <f t="shared" si="4"/>
        <v>13.985938496362909</v>
      </c>
      <c r="I27" s="97">
        <f t="shared" si="4"/>
        <v>14.18174163531199</v>
      </c>
      <c r="J27" s="93">
        <f t="shared" si="4"/>
        <v>14.380286018206359</v>
      </c>
      <c r="K27" s="97">
        <f t="shared" si="4"/>
        <v>14.581610022461248</v>
      </c>
      <c r="L27" s="93">
        <f t="shared" si="4"/>
        <v>14.785752562775706</v>
      </c>
      <c r="M27" s="97">
        <f t="shared" si="4"/>
        <v>14.992753098654566</v>
      </c>
      <c r="N27" s="93">
        <f t="shared" si="4"/>
        <v>15.202651642035731</v>
      </c>
      <c r="O27" s="97">
        <f t="shared" si="4"/>
        <v>15.41548876502423</v>
      </c>
      <c r="P27" s="93">
        <f t="shared" si="4"/>
        <v>15.63130560773457</v>
      </c>
      <c r="Q27" s="97">
        <f t="shared" si="4"/>
        <v>15.850143886242854</v>
      </c>
      <c r="R27" s="93">
        <f t="shared" si="4"/>
        <v>16.072045900650256</v>
      </c>
      <c r="S27" s="97">
        <f t="shared" si="4"/>
        <v>16.29705454325936</v>
      </c>
      <c r="T27" s="93">
        <f t="shared" si="4"/>
        <v>16.525213306864991</v>
      </c>
      <c r="U27" s="97">
        <f t="shared" si="4"/>
        <v>16.7565662931611</v>
      </c>
    </row>
    <row r="28" spans="1:21" ht="18">
      <c r="A28" s="11" t="s">
        <v>1</v>
      </c>
      <c r="B28" s="7">
        <f>B29*C9</f>
        <v>11.18835</v>
      </c>
      <c r="C28" s="98">
        <f t="shared" ref="C28:U29" si="5">B28*($C$5+100%)</f>
        <v>11.3449869</v>
      </c>
      <c r="D28" s="94">
        <f t="shared" si="5"/>
        <v>11.503816716600001</v>
      </c>
      <c r="E28" s="98">
        <f t="shared" si="5"/>
        <v>11.664870150632401</v>
      </c>
      <c r="F28" s="94">
        <f t="shared" si="5"/>
        <v>11.828178332741254</v>
      </c>
      <c r="G28" s="98">
        <f t="shared" si="5"/>
        <v>11.993772829399632</v>
      </c>
      <c r="H28" s="94">
        <f t="shared" si="5"/>
        <v>12.161685649011227</v>
      </c>
      <c r="I28" s="98">
        <f t="shared" si="5"/>
        <v>12.331949248097384</v>
      </c>
      <c r="J28" s="94">
        <f t="shared" si="5"/>
        <v>12.504596537570748</v>
      </c>
      <c r="K28" s="98">
        <f t="shared" si="5"/>
        <v>12.679660889096739</v>
      </c>
      <c r="L28" s="94">
        <f t="shared" si="5"/>
        <v>12.857176141544095</v>
      </c>
      <c r="M28" s="98">
        <f t="shared" si="5"/>
        <v>13.037176607525712</v>
      </c>
      <c r="N28" s="94">
        <f t="shared" si="5"/>
        <v>13.219697080031072</v>
      </c>
      <c r="O28" s="98">
        <f t="shared" si="5"/>
        <v>13.404772839151507</v>
      </c>
      <c r="P28" s="94">
        <f t="shared" si="5"/>
        <v>13.592439658899629</v>
      </c>
      <c r="Q28" s="98">
        <f t="shared" si="5"/>
        <v>13.782733814124224</v>
      </c>
      <c r="R28" s="94">
        <f t="shared" si="5"/>
        <v>13.975692087521963</v>
      </c>
      <c r="S28" s="98">
        <f t="shared" si="5"/>
        <v>14.171351776747271</v>
      </c>
      <c r="T28" s="94">
        <f t="shared" si="5"/>
        <v>14.369750701621733</v>
      </c>
      <c r="U28" s="98">
        <f t="shared" si="5"/>
        <v>14.570927211444438</v>
      </c>
    </row>
    <row r="29" spans="1:21" ht="18">
      <c r="A29" s="12" t="s">
        <v>2</v>
      </c>
      <c r="B29" s="8">
        <f>C4*C7</f>
        <v>9.729000000000001</v>
      </c>
      <c r="C29" s="99">
        <f t="shared" si="5"/>
        <v>9.8652060000000006</v>
      </c>
      <c r="D29" s="95">
        <f t="shared" si="5"/>
        <v>10.003318884</v>
      </c>
      <c r="E29" s="99">
        <f t="shared" si="5"/>
        <v>10.143365348376001</v>
      </c>
      <c r="F29" s="95">
        <f t="shared" si="5"/>
        <v>10.285372463253266</v>
      </c>
      <c r="G29" s="99">
        <f t="shared" si="5"/>
        <v>10.429367677738812</v>
      </c>
      <c r="H29" s="95">
        <f t="shared" si="5"/>
        <v>10.575378825227155</v>
      </c>
      <c r="I29" s="99">
        <f t="shared" si="5"/>
        <v>10.723434128780335</v>
      </c>
      <c r="J29" s="95">
        <f t="shared" si="5"/>
        <v>10.87356220658326</v>
      </c>
      <c r="K29" s="99">
        <f t="shared" si="5"/>
        <v>11.025792077475426</v>
      </c>
      <c r="L29" s="95">
        <f t="shared" si="5"/>
        <v>11.180153166560082</v>
      </c>
      <c r="M29" s="99">
        <f t="shared" si="5"/>
        <v>11.336675310891923</v>
      </c>
      <c r="N29" s="95">
        <f t="shared" si="5"/>
        <v>11.49538876524441</v>
      </c>
      <c r="O29" s="99">
        <f t="shared" si="5"/>
        <v>11.656324207957832</v>
      </c>
      <c r="P29" s="95">
        <f t="shared" si="5"/>
        <v>11.819512746869242</v>
      </c>
      <c r="Q29" s="99">
        <f t="shared" si="5"/>
        <v>11.984985925325411</v>
      </c>
      <c r="R29" s="95">
        <f t="shared" si="5"/>
        <v>12.152775728279966</v>
      </c>
      <c r="S29" s="99">
        <f t="shared" si="5"/>
        <v>12.322914588475886</v>
      </c>
      <c r="T29" s="95">
        <f t="shared" si="5"/>
        <v>12.495435392714548</v>
      </c>
      <c r="U29" s="99">
        <f t="shared" si="5"/>
        <v>12.670371488212551</v>
      </c>
    </row>
    <row r="30" spans="1:21" ht="15.6" hidden="1">
      <c r="B30" s="1" t="s">
        <v>24</v>
      </c>
      <c r="C30" s="1" t="s">
        <v>24</v>
      </c>
      <c r="D30" s="1" t="s">
        <v>24</v>
      </c>
      <c r="E30" s="1" t="s">
        <v>24</v>
      </c>
      <c r="F30" s="1" t="s">
        <v>24</v>
      </c>
      <c r="G30" s="1" t="s">
        <v>24</v>
      </c>
      <c r="H30" s="1" t="s">
        <v>24</v>
      </c>
      <c r="I30" s="1" t="s">
        <v>24</v>
      </c>
      <c r="J30" s="1" t="s">
        <v>24</v>
      </c>
      <c r="K30" s="1" t="s">
        <v>24</v>
      </c>
      <c r="L30" s="1" t="s">
        <v>24</v>
      </c>
      <c r="M30" s="1" t="s">
        <v>24</v>
      </c>
      <c r="N30" s="1" t="s">
        <v>24</v>
      </c>
      <c r="O30" s="1" t="s">
        <v>24</v>
      </c>
      <c r="P30" s="1" t="s">
        <v>24</v>
      </c>
      <c r="Q30" s="1" t="s">
        <v>24</v>
      </c>
      <c r="R30" s="1" t="s">
        <v>24</v>
      </c>
      <c r="S30" s="1" t="s">
        <v>24</v>
      </c>
      <c r="T30" s="1" t="s">
        <v>24</v>
      </c>
      <c r="U30" s="1" t="s">
        <v>24</v>
      </c>
    </row>
    <row r="31" spans="1:21" ht="15.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4" spans="1:21" ht="18">
      <c r="A34"/>
      <c r="B34"/>
      <c r="C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/>
    </row>
  </sheetData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/>
  </sheetViews>
  <sheetFormatPr defaultRowHeight="14.4"/>
  <cols>
    <col min="1" max="1" width="26.33203125" customWidth="1"/>
    <col min="2" max="2" width="20.21875" customWidth="1"/>
    <col min="3" max="3" width="13.109375" customWidth="1"/>
    <col min="4" max="4" width="11.77734375" customWidth="1"/>
    <col min="5" max="5" width="11.33203125" customWidth="1"/>
    <col min="6" max="6" width="14.77734375" customWidth="1"/>
    <col min="7" max="7" width="15.6640625" customWidth="1"/>
    <col min="8" max="8" width="19.21875" customWidth="1"/>
    <col min="9" max="9" width="17.88671875" customWidth="1"/>
    <col min="10" max="10" width="18.109375" customWidth="1"/>
  </cols>
  <sheetData>
    <row r="1" spans="1:10" ht="25.8">
      <c r="A1" s="47" t="s">
        <v>41</v>
      </c>
      <c r="B1" s="23"/>
      <c r="C1" s="22"/>
      <c r="D1" s="22"/>
      <c r="E1" s="22"/>
      <c r="F1" s="22"/>
      <c r="G1" s="22"/>
      <c r="H1" s="22"/>
      <c r="I1" s="22"/>
      <c r="J1" s="22"/>
    </row>
    <row r="2" spans="1:10" s="88" customFormat="1">
      <c r="F2" s="89" t="s">
        <v>75</v>
      </c>
      <c r="H2" s="89" t="s">
        <v>75</v>
      </c>
      <c r="I2" s="89" t="s">
        <v>75</v>
      </c>
      <c r="J2" s="89" t="s">
        <v>75</v>
      </c>
    </row>
    <row r="3" spans="1:10" ht="55.2" customHeight="1" thickBot="1">
      <c r="A3" s="36" t="s">
        <v>42</v>
      </c>
      <c r="B3" s="36" t="s">
        <v>43</v>
      </c>
      <c r="C3" s="36" t="s">
        <v>44</v>
      </c>
      <c r="D3" s="36" t="s">
        <v>45</v>
      </c>
      <c r="E3" s="36" t="s">
        <v>46</v>
      </c>
      <c r="F3" s="36" t="s">
        <v>47</v>
      </c>
      <c r="G3" s="36" t="s">
        <v>48</v>
      </c>
      <c r="H3" s="36" t="s">
        <v>49</v>
      </c>
      <c r="I3" s="36" t="s">
        <v>50</v>
      </c>
      <c r="J3" s="36" t="s">
        <v>74</v>
      </c>
    </row>
    <row r="4" spans="1:10" ht="15.6">
      <c r="A4" s="43" t="s">
        <v>51</v>
      </c>
      <c r="B4" s="25" t="s">
        <v>52</v>
      </c>
      <c r="C4" s="26">
        <v>9.73</v>
      </c>
      <c r="D4" s="25">
        <v>25</v>
      </c>
      <c r="E4" s="40">
        <v>52</v>
      </c>
      <c r="F4" s="41">
        <f>C4*D4*E4</f>
        <v>12649</v>
      </c>
      <c r="G4" s="40">
        <v>0</v>
      </c>
      <c r="H4" s="85">
        <v>0.2</v>
      </c>
      <c r="I4" s="42">
        <f>F4+G4+(F4*H4)</f>
        <v>15178.8</v>
      </c>
      <c r="J4" s="82">
        <f>ROUNDUP(I4,-2)</f>
        <v>15200</v>
      </c>
    </row>
    <row r="5" spans="1:10" ht="15.6">
      <c r="A5" s="44" t="s">
        <v>54</v>
      </c>
      <c r="B5" s="62" t="s">
        <v>53</v>
      </c>
      <c r="C5" s="28">
        <v>11.67</v>
      </c>
      <c r="D5" s="27">
        <v>20</v>
      </c>
      <c r="E5" s="27">
        <v>37</v>
      </c>
      <c r="F5" s="32">
        <f t="shared" ref="F5:F24" si="0">C5*D5*E5</f>
        <v>8635.8000000000011</v>
      </c>
      <c r="G5" s="27">
        <v>0</v>
      </c>
      <c r="H5" s="86">
        <v>0.2</v>
      </c>
      <c r="I5" s="34">
        <f t="shared" ref="I5:I24" si="1">F5+G5+(F5*H5)</f>
        <v>10362.960000000001</v>
      </c>
      <c r="J5" s="83">
        <f t="shared" ref="J5:J24" si="2">ROUNDUP(I5,-2)</f>
        <v>10400</v>
      </c>
    </row>
    <row r="6" spans="1:10" ht="15.6">
      <c r="A6" s="45" t="s">
        <v>56</v>
      </c>
      <c r="B6" s="62" t="s">
        <v>55</v>
      </c>
      <c r="C6" s="28">
        <v>21</v>
      </c>
      <c r="D6" s="27">
        <v>16</v>
      </c>
      <c r="E6" s="27">
        <v>37</v>
      </c>
      <c r="F6" s="32">
        <f t="shared" si="0"/>
        <v>12432</v>
      </c>
      <c r="G6" s="27">
        <v>0</v>
      </c>
      <c r="H6" s="86">
        <v>0.2</v>
      </c>
      <c r="I6" s="34">
        <f t="shared" si="1"/>
        <v>14918.4</v>
      </c>
      <c r="J6" s="83">
        <f t="shared" si="2"/>
        <v>15000</v>
      </c>
    </row>
    <row r="7" spans="1:10" ht="15.6">
      <c r="A7" s="45"/>
      <c r="B7" s="27"/>
      <c r="C7" s="28"/>
      <c r="D7" s="27"/>
      <c r="E7" s="27"/>
      <c r="F7" s="32">
        <f t="shared" si="0"/>
        <v>0</v>
      </c>
      <c r="G7" s="27"/>
      <c r="H7" s="86">
        <v>0.2</v>
      </c>
      <c r="I7" s="34">
        <f t="shared" si="1"/>
        <v>0</v>
      </c>
      <c r="J7" s="83">
        <f t="shared" si="2"/>
        <v>0</v>
      </c>
    </row>
    <row r="8" spans="1:10" s="61" customFormat="1" ht="15.6">
      <c r="A8" s="77"/>
      <c r="B8" s="62"/>
      <c r="C8" s="63"/>
      <c r="D8" s="62"/>
      <c r="E8" s="62"/>
      <c r="F8" s="64">
        <f t="shared" si="0"/>
        <v>0</v>
      </c>
      <c r="G8" s="62"/>
      <c r="H8" s="86">
        <v>0.2</v>
      </c>
      <c r="I8" s="65">
        <f t="shared" si="1"/>
        <v>0</v>
      </c>
      <c r="J8" s="83">
        <f t="shared" si="2"/>
        <v>0</v>
      </c>
    </row>
    <row r="9" spans="1:10" s="61" customFormat="1" ht="15.6">
      <c r="A9" s="77"/>
      <c r="B9" s="62"/>
      <c r="C9" s="63"/>
      <c r="D9" s="62"/>
      <c r="E9" s="62"/>
      <c r="F9" s="64">
        <f t="shared" si="0"/>
        <v>0</v>
      </c>
      <c r="G9" s="62"/>
      <c r="H9" s="86">
        <v>0.2</v>
      </c>
      <c r="I9" s="65">
        <f t="shared" si="1"/>
        <v>0</v>
      </c>
      <c r="J9" s="83">
        <f t="shared" si="2"/>
        <v>0</v>
      </c>
    </row>
    <row r="10" spans="1:10" s="61" customFormat="1" ht="15.6">
      <c r="A10" s="77"/>
      <c r="B10" s="62"/>
      <c r="C10" s="63"/>
      <c r="D10" s="62"/>
      <c r="E10" s="62"/>
      <c r="F10" s="64">
        <f t="shared" si="0"/>
        <v>0</v>
      </c>
      <c r="G10" s="62"/>
      <c r="H10" s="86">
        <v>0.2</v>
      </c>
      <c r="I10" s="65">
        <f t="shared" ref="I10:I16" si="3">F10+G10+(F10*H10)</f>
        <v>0</v>
      </c>
      <c r="J10" s="83">
        <f t="shared" ref="J10:J16" si="4">ROUNDUP(I10,-2)</f>
        <v>0</v>
      </c>
    </row>
    <row r="11" spans="1:10" s="61" customFormat="1" ht="15.6">
      <c r="A11" s="77"/>
      <c r="B11" s="62"/>
      <c r="C11" s="63"/>
      <c r="D11" s="62"/>
      <c r="E11" s="62"/>
      <c r="F11" s="64">
        <f t="shared" si="0"/>
        <v>0</v>
      </c>
      <c r="G11" s="62"/>
      <c r="H11" s="86">
        <v>0.2</v>
      </c>
      <c r="I11" s="65">
        <f t="shared" si="3"/>
        <v>0</v>
      </c>
      <c r="J11" s="83">
        <f t="shared" si="4"/>
        <v>0</v>
      </c>
    </row>
    <row r="12" spans="1:10" s="61" customFormat="1" ht="15.6">
      <c r="A12" s="77"/>
      <c r="B12" s="62"/>
      <c r="C12" s="63"/>
      <c r="D12" s="62"/>
      <c r="E12" s="62"/>
      <c r="F12" s="64">
        <f t="shared" si="0"/>
        <v>0</v>
      </c>
      <c r="G12" s="62"/>
      <c r="H12" s="86">
        <v>0.2</v>
      </c>
      <c r="I12" s="65">
        <f t="shared" si="3"/>
        <v>0</v>
      </c>
      <c r="J12" s="83">
        <f t="shared" si="4"/>
        <v>0</v>
      </c>
    </row>
    <row r="13" spans="1:10" s="61" customFormat="1" ht="15.6">
      <c r="A13" s="77"/>
      <c r="B13" s="62"/>
      <c r="C13" s="63"/>
      <c r="D13" s="62"/>
      <c r="E13" s="62"/>
      <c r="F13" s="64">
        <f t="shared" si="0"/>
        <v>0</v>
      </c>
      <c r="G13" s="62"/>
      <c r="H13" s="86">
        <v>0.2</v>
      </c>
      <c r="I13" s="65">
        <f t="shared" si="3"/>
        <v>0</v>
      </c>
      <c r="J13" s="83">
        <f t="shared" si="4"/>
        <v>0</v>
      </c>
    </row>
    <row r="14" spans="1:10" s="61" customFormat="1" ht="15.6">
      <c r="A14" s="77"/>
      <c r="B14" s="62"/>
      <c r="C14" s="63"/>
      <c r="D14" s="62"/>
      <c r="E14" s="62"/>
      <c r="F14" s="64">
        <f t="shared" si="0"/>
        <v>0</v>
      </c>
      <c r="G14" s="62"/>
      <c r="H14" s="86">
        <v>0.2</v>
      </c>
      <c r="I14" s="65">
        <f t="shared" si="3"/>
        <v>0</v>
      </c>
      <c r="J14" s="83">
        <f t="shared" si="4"/>
        <v>0</v>
      </c>
    </row>
    <row r="15" spans="1:10" s="61" customFormat="1" ht="15.6">
      <c r="A15" s="77"/>
      <c r="B15" s="62"/>
      <c r="C15" s="63"/>
      <c r="D15" s="62"/>
      <c r="E15" s="62"/>
      <c r="F15" s="64">
        <f t="shared" si="0"/>
        <v>0</v>
      </c>
      <c r="G15" s="62"/>
      <c r="H15" s="86">
        <v>0.2</v>
      </c>
      <c r="I15" s="65">
        <f t="shared" si="3"/>
        <v>0</v>
      </c>
      <c r="J15" s="83">
        <f t="shared" si="4"/>
        <v>0</v>
      </c>
    </row>
    <row r="16" spans="1:10" s="61" customFormat="1" ht="15.6">
      <c r="A16" s="77"/>
      <c r="B16" s="62"/>
      <c r="C16" s="63"/>
      <c r="D16" s="62"/>
      <c r="E16" s="62"/>
      <c r="F16" s="64">
        <f t="shared" si="0"/>
        <v>0</v>
      </c>
      <c r="G16" s="62"/>
      <c r="H16" s="86">
        <v>0.2</v>
      </c>
      <c r="I16" s="65">
        <f t="shared" si="3"/>
        <v>0</v>
      </c>
      <c r="J16" s="83">
        <f t="shared" si="4"/>
        <v>0</v>
      </c>
    </row>
    <row r="17" spans="1:10" s="61" customFormat="1" ht="15.6">
      <c r="A17" s="77"/>
      <c r="B17" s="62"/>
      <c r="C17" s="63"/>
      <c r="D17" s="62"/>
      <c r="E17" s="62"/>
      <c r="F17" s="64">
        <f t="shared" si="0"/>
        <v>0</v>
      </c>
      <c r="G17" s="62"/>
      <c r="H17" s="86">
        <v>0.2</v>
      </c>
      <c r="I17" s="65">
        <f t="shared" si="1"/>
        <v>0</v>
      </c>
      <c r="J17" s="83">
        <f t="shared" si="2"/>
        <v>0</v>
      </c>
    </row>
    <row r="18" spans="1:10" s="61" customFormat="1" ht="15.6">
      <c r="A18" s="77"/>
      <c r="B18" s="62"/>
      <c r="C18" s="63"/>
      <c r="D18" s="62"/>
      <c r="E18" s="62"/>
      <c r="F18" s="64">
        <f t="shared" si="0"/>
        <v>0</v>
      </c>
      <c r="G18" s="62"/>
      <c r="H18" s="86">
        <v>0.2</v>
      </c>
      <c r="I18" s="65">
        <f t="shared" si="1"/>
        <v>0</v>
      </c>
      <c r="J18" s="83">
        <f t="shared" si="2"/>
        <v>0</v>
      </c>
    </row>
    <row r="19" spans="1:10" ht="15.6">
      <c r="A19" s="45"/>
      <c r="B19" s="27"/>
      <c r="C19" s="28"/>
      <c r="D19" s="27"/>
      <c r="E19" s="27"/>
      <c r="F19" s="32">
        <f t="shared" si="0"/>
        <v>0</v>
      </c>
      <c r="G19" s="27"/>
      <c r="H19" s="86">
        <v>0.2</v>
      </c>
      <c r="I19" s="34">
        <f t="shared" si="1"/>
        <v>0</v>
      </c>
      <c r="J19" s="83">
        <f t="shared" si="2"/>
        <v>0</v>
      </c>
    </row>
    <row r="20" spans="1:10" ht="15.6">
      <c r="A20" s="45"/>
      <c r="B20" s="27"/>
      <c r="C20" s="28"/>
      <c r="D20" s="27"/>
      <c r="E20" s="27"/>
      <c r="F20" s="32">
        <f t="shared" si="0"/>
        <v>0</v>
      </c>
      <c r="G20" s="27"/>
      <c r="H20" s="86">
        <v>0.2</v>
      </c>
      <c r="I20" s="34">
        <f t="shared" si="1"/>
        <v>0</v>
      </c>
      <c r="J20" s="83">
        <f t="shared" si="2"/>
        <v>0</v>
      </c>
    </row>
    <row r="21" spans="1:10" ht="15.6">
      <c r="A21" s="45"/>
      <c r="B21" s="27"/>
      <c r="C21" s="28"/>
      <c r="D21" s="27"/>
      <c r="E21" s="27"/>
      <c r="F21" s="32">
        <f t="shared" si="0"/>
        <v>0</v>
      </c>
      <c r="G21" s="27"/>
      <c r="H21" s="86">
        <v>0.2</v>
      </c>
      <c r="I21" s="34">
        <f t="shared" si="1"/>
        <v>0</v>
      </c>
      <c r="J21" s="83">
        <f t="shared" si="2"/>
        <v>0</v>
      </c>
    </row>
    <row r="22" spans="1:10" ht="15.6">
      <c r="A22" s="45"/>
      <c r="B22" s="27"/>
      <c r="C22" s="28"/>
      <c r="D22" s="27"/>
      <c r="E22" s="27"/>
      <c r="F22" s="32">
        <f t="shared" si="0"/>
        <v>0</v>
      </c>
      <c r="G22" s="27"/>
      <c r="H22" s="86">
        <v>0.2</v>
      </c>
      <c r="I22" s="34">
        <f t="shared" si="1"/>
        <v>0</v>
      </c>
      <c r="J22" s="83">
        <f t="shared" si="2"/>
        <v>0</v>
      </c>
    </row>
    <row r="23" spans="1:10" ht="15.6">
      <c r="A23" s="45"/>
      <c r="B23" s="27"/>
      <c r="C23" s="28"/>
      <c r="D23" s="27"/>
      <c r="E23" s="27"/>
      <c r="F23" s="32">
        <f t="shared" si="0"/>
        <v>0</v>
      </c>
      <c r="G23" s="27"/>
      <c r="H23" s="86">
        <v>0.2</v>
      </c>
      <c r="I23" s="34">
        <f t="shared" si="1"/>
        <v>0</v>
      </c>
      <c r="J23" s="83">
        <f t="shared" si="2"/>
        <v>0</v>
      </c>
    </row>
    <row r="24" spans="1:10" ht="16.2" thickBot="1">
      <c r="A24" s="46"/>
      <c r="B24" s="29"/>
      <c r="C24" s="30"/>
      <c r="D24" s="29"/>
      <c r="E24" s="29"/>
      <c r="F24" s="33">
        <f t="shared" si="0"/>
        <v>0</v>
      </c>
      <c r="G24" s="29"/>
      <c r="H24" s="87">
        <v>0.2</v>
      </c>
      <c r="I24" s="35">
        <f t="shared" si="1"/>
        <v>0</v>
      </c>
      <c r="J24" s="84">
        <f t="shared" si="2"/>
        <v>0</v>
      </c>
    </row>
    <row r="25" spans="1:10" ht="15.6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8">
      <c r="A26" s="37" t="s">
        <v>57</v>
      </c>
      <c r="B26" s="38"/>
      <c r="C26" s="38"/>
      <c r="D26" s="38"/>
      <c r="E26" s="38"/>
      <c r="F26" s="38"/>
      <c r="G26" s="38"/>
      <c r="H26" s="38"/>
      <c r="I26" s="39">
        <v>59310.18</v>
      </c>
      <c r="J26" s="39">
        <v>60500</v>
      </c>
    </row>
    <row r="27" spans="1:10">
      <c r="A27" s="22"/>
      <c r="B27" s="22"/>
      <c r="C27" s="22"/>
      <c r="D27" s="22"/>
      <c r="E27" s="22"/>
      <c r="F27" s="22"/>
      <c r="G27" s="22"/>
      <c r="H27" s="22"/>
      <c r="I27" s="22"/>
      <c r="J27" s="24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/>
  </sheetViews>
  <sheetFormatPr defaultRowHeight="14.4"/>
  <cols>
    <col min="1" max="1" width="29.44140625" customWidth="1"/>
    <col min="2" max="2" width="24.109375" customWidth="1"/>
    <col min="3" max="3" width="46.33203125" bestFit="1" customWidth="1"/>
    <col min="4" max="4" width="35.21875" customWidth="1"/>
    <col min="5" max="5" width="31.33203125" customWidth="1"/>
  </cols>
  <sheetData>
    <row r="1" spans="1:5" ht="25.8">
      <c r="A1" s="78" t="s">
        <v>78</v>
      </c>
      <c r="B1" s="48"/>
      <c r="C1" s="48"/>
      <c r="D1" s="48"/>
      <c r="E1" s="48"/>
    </row>
    <row r="2" spans="1:5" ht="15" thickBot="1">
      <c r="A2" s="48"/>
      <c r="B2" s="48"/>
      <c r="C2" s="48"/>
      <c r="D2" s="48"/>
      <c r="E2" s="48"/>
    </row>
    <row r="3" spans="1:5" ht="18.600000000000001" thickBot="1">
      <c r="A3" s="49" t="s">
        <v>58</v>
      </c>
      <c r="B3" s="70" t="s">
        <v>52</v>
      </c>
      <c r="C3" s="56"/>
      <c r="D3" s="48"/>
      <c r="E3" s="48"/>
    </row>
    <row r="4" spans="1:5" ht="18.600000000000001" thickBot="1">
      <c r="A4" s="49" t="s">
        <v>59</v>
      </c>
      <c r="B4" s="50">
        <v>9.73</v>
      </c>
      <c r="C4" s="51"/>
      <c r="D4" s="48"/>
      <c r="E4" s="48"/>
    </row>
    <row r="5" spans="1:5" ht="18.600000000000001" thickBot="1">
      <c r="A5" s="49" t="s">
        <v>60</v>
      </c>
      <c r="B5" s="52">
        <v>25</v>
      </c>
      <c r="C5" s="57"/>
      <c r="D5" s="48"/>
      <c r="E5" s="48"/>
    </row>
    <row r="6" spans="1:5" ht="18.600000000000001" thickBot="1">
      <c r="A6" s="49" t="s">
        <v>61</v>
      </c>
      <c r="B6" s="50">
        <v>15178.8</v>
      </c>
      <c r="C6" s="59" t="s">
        <v>62</v>
      </c>
      <c r="D6" s="48"/>
      <c r="E6" s="48"/>
    </row>
    <row r="7" spans="1:5" ht="18.600000000000001" thickBot="1">
      <c r="A7" s="49" t="s">
        <v>63</v>
      </c>
      <c r="B7" s="80" t="s">
        <v>64</v>
      </c>
      <c r="C7" s="48"/>
      <c r="D7" s="48"/>
      <c r="E7" s="48"/>
    </row>
    <row r="8" spans="1:5" ht="22.2" customHeight="1" thickBot="1">
      <c r="A8" s="48"/>
      <c r="B8" s="48"/>
      <c r="C8" s="48"/>
      <c r="D8" s="48"/>
      <c r="E8" s="48"/>
    </row>
    <row r="9" spans="1:5" ht="18.600000000000001" thickBot="1">
      <c r="A9" s="66" t="s">
        <v>72</v>
      </c>
      <c r="B9" s="67">
        <v>9.73</v>
      </c>
      <c r="C9" s="60"/>
      <c r="D9" s="48"/>
      <c r="E9" s="48"/>
    </row>
    <row r="10" spans="1:5" s="61" customFormat="1" ht="18.600000000000001" thickBot="1">
      <c r="A10" s="66" t="s">
        <v>76</v>
      </c>
      <c r="B10" s="67">
        <v>11.19</v>
      </c>
      <c r="C10" s="81"/>
    </row>
    <row r="11" spans="1:5" ht="18.600000000000001" thickBot="1">
      <c r="A11" s="66" t="s">
        <v>73</v>
      </c>
      <c r="B11" s="67">
        <v>12.87</v>
      </c>
      <c r="C11" s="60"/>
      <c r="D11" s="48"/>
      <c r="E11" s="48"/>
    </row>
    <row r="12" spans="1:5" ht="18.600000000000001" thickBot="1">
      <c r="A12" s="66" t="s">
        <v>65</v>
      </c>
      <c r="B12" s="90">
        <v>13.13</v>
      </c>
      <c r="C12" s="60"/>
      <c r="D12" s="48"/>
      <c r="E12" s="48"/>
    </row>
    <row r="13" spans="1:5" ht="18.600000000000001" thickBot="1">
      <c r="A13" s="66" t="s">
        <v>66</v>
      </c>
      <c r="B13" s="91">
        <v>25</v>
      </c>
      <c r="C13" s="60"/>
      <c r="D13" s="48"/>
      <c r="E13" s="48"/>
    </row>
    <row r="14" spans="1:5" ht="23.4" customHeight="1" thickBot="1">
      <c r="A14" s="48"/>
      <c r="B14" s="48"/>
      <c r="C14" s="48"/>
      <c r="D14" s="48"/>
      <c r="E14" s="48"/>
    </row>
    <row r="15" spans="1:5" ht="36.6" thickBot="1">
      <c r="A15" s="58" t="s">
        <v>67</v>
      </c>
      <c r="B15" s="58" t="s">
        <v>68</v>
      </c>
      <c r="C15" s="49" t="s">
        <v>69</v>
      </c>
      <c r="D15" s="49" t="s">
        <v>70</v>
      </c>
      <c r="E15" s="49" t="s">
        <v>71</v>
      </c>
    </row>
    <row r="16" spans="1:5" ht="15.6">
      <c r="A16" s="53"/>
      <c r="B16" s="53"/>
      <c r="C16" s="53"/>
      <c r="D16" s="100"/>
      <c r="E16" s="100"/>
    </row>
    <row r="17" spans="1:5" ht="15.6">
      <c r="A17" s="54"/>
      <c r="B17" s="54"/>
      <c r="C17" s="54"/>
      <c r="D17" s="101"/>
      <c r="E17" s="101"/>
    </row>
    <row r="18" spans="1:5" ht="15.6">
      <c r="A18" s="54"/>
      <c r="B18" s="54"/>
      <c r="C18" s="54"/>
      <c r="D18" s="101"/>
      <c r="E18" s="101"/>
    </row>
    <row r="19" spans="1:5" ht="15.6">
      <c r="A19" s="54"/>
      <c r="B19" s="54"/>
      <c r="C19" s="54"/>
      <c r="D19" s="101"/>
      <c r="E19" s="101"/>
    </row>
    <row r="20" spans="1:5" ht="15.6">
      <c r="A20" s="54"/>
      <c r="B20" s="54"/>
      <c r="C20" s="54"/>
      <c r="D20" s="101"/>
      <c r="E20" s="101"/>
    </row>
    <row r="21" spans="1:5" ht="15.6">
      <c r="A21" s="54"/>
      <c r="B21" s="54"/>
      <c r="C21" s="54"/>
      <c r="D21" s="101"/>
      <c r="E21" s="101"/>
    </row>
    <row r="22" spans="1:5" ht="15.6">
      <c r="A22" s="54"/>
      <c r="B22" s="54"/>
      <c r="C22" s="54"/>
      <c r="D22" s="101"/>
      <c r="E22" s="101"/>
    </row>
    <row r="23" spans="1:5" ht="15.6">
      <c r="A23" s="54"/>
      <c r="B23" s="54"/>
      <c r="C23" s="54"/>
      <c r="D23" s="101"/>
      <c r="E23" s="101"/>
    </row>
    <row r="24" spans="1:5" ht="15.6">
      <c r="A24" s="54"/>
      <c r="B24" s="54"/>
      <c r="C24" s="54"/>
      <c r="D24" s="101"/>
      <c r="E24" s="101"/>
    </row>
    <row r="25" spans="1:5" ht="15.6">
      <c r="A25" s="54"/>
      <c r="B25" s="54"/>
      <c r="C25" s="54"/>
      <c r="D25" s="101"/>
      <c r="E25" s="101"/>
    </row>
    <row r="26" spans="1:5" ht="16.2" thickBot="1">
      <c r="A26" s="55"/>
      <c r="B26" s="55"/>
      <c r="C26" s="55"/>
      <c r="D26" s="102"/>
      <c r="E26" s="102"/>
    </row>
  </sheetData>
  <mergeCells count="2">
    <mergeCell ref="D16:D26"/>
    <mergeCell ref="E16:E26"/>
  </mergeCells>
  <pageMargins left="0.7" right="0.7" top="0.75" bottom="0.75" header="0.3" footer="0.3"/>
  <pageSetup scale="7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/>
  </sheetViews>
  <sheetFormatPr defaultRowHeight="14.4"/>
  <cols>
    <col min="1" max="1" width="29.44140625" style="61" customWidth="1"/>
    <col min="2" max="2" width="24.109375" style="61" customWidth="1"/>
    <col min="3" max="3" width="46.33203125" style="61" bestFit="1" customWidth="1"/>
    <col min="4" max="4" width="35.21875" style="61" customWidth="1"/>
    <col min="5" max="5" width="31.33203125" style="61" customWidth="1"/>
    <col min="6" max="16384" width="8.88671875" style="61"/>
  </cols>
  <sheetData>
    <row r="1" spans="1:5" ht="25.8">
      <c r="A1" s="78" t="s">
        <v>77</v>
      </c>
    </row>
    <row r="2" spans="1:5" ht="15" thickBot="1"/>
    <row r="3" spans="1:5" ht="18.600000000000001" thickBot="1">
      <c r="A3" s="66" t="s">
        <v>58</v>
      </c>
      <c r="B3" s="70"/>
      <c r="C3" s="74"/>
    </row>
    <row r="4" spans="1:5" ht="18.600000000000001" thickBot="1">
      <c r="A4" s="66" t="s">
        <v>59</v>
      </c>
      <c r="B4" s="67"/>
      <c r="C4" s="68"/>
    </row>
    <row r="5" spans="1:5" ht="18.600000000000001" thickBot="1">
      <c r="A5" s="66" t="s">
        <v>60</v>
      </c>
      <c r="B5" s="69"/>
      <c r="C5" s="75"/>
    </row>
    <row r="6" spans="1:5" ht="18.600000000000001" thickBot="1">
      <c r="A6" s="66" t="s">
        <v>61</v>
      </c>
      <c r="B6" s="67"/>
      <c r="C6" s="79"/>
    </row>
    <row r="7" spans="1:5" ht="18.600000000000001" thickBot="1">
      <c r="A7" s="66" t="s">
        <v>63</v>
      </c>
      <c r="B7" s="80"/>
    </row>
    <row r="8" spans="1:5" ht="22.2" customHeight="1" thickBot="1"/>
    <row r="9" spans="1:5" ht="18.600000000000001" thickBot="1">
      <c r="A9" s="66" t="s">
        <v>72</v>
      </c>
      <c r="B9" s="67"/>
      <c r="C9" s="81"/>
    </row>
    <row r="10" spans="1:5" ht="18.600000000000001" thickBot="1">
      <c r="A10" s="66" t="s">
        <v>76</v>
      </c>
      <c r="B10" s="67"/>
      <c r="C10" s="81"/>
    </row>
    <row r="11" spans="1:5" ht="18.600000000000001" thickBot="1">
      <c r="A11" s="66" t="s">
        <v>73</v>
      </c>
      <c r="B11" s="67"/>
      <c r="C11" s="81"/>
    </row>
    <row r="12" spans="1:5" ht="18.600000000000001" thickBot="1">
      <c r="A12" s="66" t="s">
        <v>65</v>
      </c>
      <c r="B12" s="90"/>
      <c r="C12" s="81"/>
    </row>
    <row r="13" spans="1:5" ht="18.600000000000001" thickBot="1">
      <c r="A13" s="66" t="s">
        <v>66</v>
      </c>
      <c r="B13" s="91"/>
      <c r="C13" s="81"/>
    </row>
    <row r="14" spans="1:5" ht="23.4" customHeight="1" thickBot="1"/>
    <row r="15" spans="1:5" ht="36.6" thickBot="1">
      <c r="A15" s="76" t="s">
        <v>67</v>
      </c>
      <c r="B15" s="76" t="s">
        <v>68</v>
      </c>
      <c r="C15" s="66" t="s">
        <v>69</v>
      </c>
      <c r="D15" s="66" t="s">
        <v>70</v>
      </c>
      <c r="E15" s="66" t="s">
        <v>71</v>
      </c>
    </row>
    <row r="16" spans="1:5" ht="15.6">
      <c r="A16" s="71"/>
      <c r="B16" s="71"/>
      <c r="C16" s="71"/>
      <c r="D16" s="100"/>
      <c r="E16" s="100"/>
    </row>
    <row r="17" spans="1:5" ht="15.6">
      <c r="A17" s="72"/>
      <c r="B17" s="72"/>
      <c r="C17" s="72"/>
      <c r="D17" s="101"/>
      <c r="E17" s="101"/>
    </row>
    <row r="18" spans="1:5" ht="15.6">
      <c r="A18" s="72"/>
      <c r="B18" s="72"/>
      <c r="C18" s="72"/>
      <c r="D18" s="101"/>
      <c r="E18" s="101"/>
    </row>
    <row r="19" spans="1:5" ht="15.6">
      <c r="A19" s="72"/>
      <c r="B19" s="72"/>
      <c r="C19" s="72"/>
      <c r="D19" s="101"/>
      <c r="E19" s="101"/>
    </row>
    <row r="20" spans="1:5" ht="15.6">
      <c r="A20" s="72"/>
      <c r="B20" s="72"/>
      <c r="C20" s="72"/>
      <c r="D20" s="101"/>
      <c r="E20" s="101"/>
    </row>
    <row r="21" spans="1:5" ht="15.6">
      <c r="A21" s="72"/>
      <c r="B21" s="72"/>
      <c r="C21" s="72"/>
      <c r="D21" s="101"/>
      <c r="E21" s="101"/>
    </row>
    <row r="22" spans="1:5" ht="15.6">
      <c r="A22" s="72"/>
      <c r="B22" s="72"/>
      <c r="C22" s="72"/>
      <c r="D22" s="101"/>
      <c r="E22" s="101"/>
    </row>
    <row r="23" spans="1:5" ht="15.6">
      <c r="A23" s="72"/>
      <c r="B23" s="72"/>
      <c r="C23" s="72"/>
      <c r="D23" s="101"/>
      <c r="E23" s="101"/>
    </row>
    <row r="24" spans="1:5" ht="15.6">
      <c r="A24" s="72"/>
      <c r="B24" s="72"/>
      <c r="C24" s="72"/>
      <c r="D24" s="101"/>
      <c r="E24" s="101"/>
    </row>
    <row r="25" spans="1:5" ht="15.6">
      <c r="A25" s="72"/>
      <c r="B25" s="72"/>
      <c r="C25" s="72"/>
      <c r="D25" s="101"/>
      <c r="E25" s="101"/>
    </row>
    <row r="26" spans="1:5" ht="16.2" thickBot="1">
      <c r="A26" s="73"/>
      <c r="B26" s="73"/>
      <c r="C26" s="73"/>
      <c r="D26" s="102"/>
      <c r="E26" s="102"/>
    </row>
  </sheetData>
  <mergeCells count="2">
    <mergeCell ref="D16:D26"/>
    <mergeCell ref="E16:E26"/>
  </mergeCells>
  <pageMargins left="0.7" right="0.7" top="0.75" bottom="0.75" header="0.3" footer="0.3"/>
  <pageSetup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Wage Rate Scale 2019-2020</vt:lpstr>
      <vt:lpstr>LFE Employee List</vt:lpstr>
      <vt:lpstr>Job Info Sample</vt:lpstr>
      <vt:lpstr>Job Info Template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Miller</dc:creator>
  <cp:lastModifiedBy>Steve Miller</cp:lastModifiedBy>
  <cp:lastPrinted>2019-01-13T19:23:40Z</cp:lastPrinted>
  <dcterms:created xsi:type="dcterms:W3CDTF">2016-04-26T14:25:37Z</dcterms:created>
  <dcterms:modified xsi:type="dcterms:W3CDTF">2019-01-13T19:23:42Z</dcterms:modified>
</cp:coreProperties>
</file>